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120" windowWidth="16536" windowHeight="6840" activeTab="1"/>
  </bookViews>
  <sheets>
    <sheet name="PV - verzia B" sheetId="4" r:id="rId1"/>
    <sheet name="Návod na používanie PV" sheetId="2" r:id="rId2"/>
  </sheets>
  <definedNames>
    <definedName name="_xlnm.Print_Area" localSheetId="0">'PV - verzia B'!$A$1:$AK$28</definedName>
  </definedNames>
  <calcPr calcId="162913"/>
</workbook>
</file>

<file path=xl/calcChain.xml><?xml version="1.0" encoding="utf-8"?>
<calcChain xmlns="http://schemas.openxmlformats.org/spreadsheetml/2006/main">
  <c r="AK6" i="4" l="1"/>
  <c r="D22" i="4"/>
  <c r="C22" i="4"/>
  <c r="BC25" i="4"/>
  <c r="BC24" i="4"/>
  <c r="BC23" i="4"/>
  <c r="BC22" i="4"/>
  <c r="BC21" i="4"/>
  <c r="B22" i="4"/>
  <c r="BC20" i="4"/>
  <c r="BC19" i="4"/>
  <c r="BC18" i="4"/>
  <c r="BC17" i="4"/>
  <c r="BC16" i="4"/>
  <c r="BC15" i="4"/>
  <c r="BC14" i="4"/>
  <c r="BC13" i="4" s="1"/>
  <c r="BC12" i="4"/>
  <c r="BC11" i="4"/>
  <c r="AW11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AK7" i="4"/>
  <c r="AK8" i="4" l="1"/>
  <c r="E5" i="4"/>
  <c r="M5" i="4"/>
  <c r="U5" i="4"/>
  <c r="AC5" i="4"/>
  <c r="AG4" i="4"/>
  <c r="AG5" i="4" s="1"/>
  <c r="J5" i="4"/>
  <c r="R5" i="4"/>
  <c r="Z5" i="4"/>
  <c r="AH4" i="4"/>
  <c r="AH5" i="4" s="1"/>
  <c r="K5" i="4"/>
  <c r="S5" i="4"/>
  <c r="AA5" i="4"/>
  <c r="AI4" i="4"/>
  <c r="AI5" i="4" s="1"/>
  <c r="L5" i="4"/>
  <c r="T5" i="4"/>
  <c r="AB5" i="4"/>
  <c r="AD5" i="4"/>
  <c r="F5" i="4"/>
  <c r="N5" i="4"/>
  <c r="V5" i="4"/>
  <c r="G5" i="4"/>
  <c r="O5" i="4"/>
  <c r="W5" i="4"/>
  <c r="AE5" i="4"/>
  <c r="H5" i="4"/>
  <c r="P5" i="4"/>
  <c r="X5" i="4"/>
  <c r="AF5" i="4"/>
  <c r="I5" i="4"/>
  <c r="Q5" i="4"/>
  <c r="Y5" i="4"/>
</calcChain>
</file>

<file path=xl/comments1.xml><?xml version="1.0" encoding="utf-8"?>
<comments xmlns="http://schemas.openxmlformats.org/spreadsheetml/2006/main">
  <authors>
    <author>Autor</author>
  </authors>
  <commentList>
    <comment ref="AJ4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 tomto stĺpci sa uvedú nárokované neodpracované hodiny za pozíciu (sviatok, dovolenka, lekár, PN ...), ak relevantné</t>
        </r>
      </text>
    </comment>
    <comment ref="A10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A17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<sst xmlns="http://schemas.openxmlformats.org/spreadsheetml/2006/main" count="77" uniqueCount="70">
  <si>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</si>
  <si>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</si>
  <si>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</si>
  <si>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</si>
  <si>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</si>
  <si>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</si>
  <si>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</si>
  <si>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</si>
  <si>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</si>
  <si>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</si>
  <si>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</si>
  <si>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</si>
  <si>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</si>
  <si>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</si>
  <si>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</si>
  <si>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</si>
  <si>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</si>
  <si>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</si>
  <si>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</si>
  <si>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</si>
  <si>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</si>
  <si>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</si>
  <si>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</si>
  <si>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</si>
  <si>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</si>
  <si>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</si>
  <si>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</si>
  <si>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</si>
  <si>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</si>
  <si>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</si>
  <si>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</si>
  <si>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</si>
  <si>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</si>
  <si>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</si>
  <si>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</si>
  <si>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Názov prijímateľa:</t>
  </si>
  <si>
    <t>júl</t>
  </si>
  <si>
    <t>Štedrý deň</t>
  </si>
  <si>
    <t>2. sviatok vianočný</t>
  </si>
  <si>
    <t xml:space="preserve"> </t>
  </si>
  <si>
    <t>Meno, priezvisko, podpis osoby predkladajúcej pracovný výkaz (zamestnanca):</t>
  </si>
  <si>
    <t>september</t>
  </si>
  <si>
    <t>lekár</t>
  </si>
  <si>
    <t>VYBRAŤ</t>
  </si>
  <si>
    <t>pracovná zmluva</t>
  </si>
  <si>
    <t>štátnozamestnanecký pomer</t>
  </si>
  <si>
    <t>dohoda o vykonaní práce</t>
  </si>
  <si>
    <t>dohoda o pracovnej činnosti</t>
  </si>
  <si>
    <t>dohoda o brigádnickej práci študenta</t>
  </si>
  <si>
    <t>mandátna zmluva</t>
  </si>
  <si>
    <t>iná bližšie nepomenovaná zmluva</t>
  </si>
  <si>
    <t>-</t>
  </si>
  <si>
    <t>Iné</t>
  </si>
  <si>
    <t>Spolu</t>
  </si>
  <si>
    <t xml:space="preserve">∑   </t>
  </si>
  <si>
    <t>Typ úväzku:</t>
  </si>
  <si>
    <t>pracovné pomery mimo EŠIF - rovnaký zamestnávateľ</t>
  </si>
  <si>
    <t>Všetky vyššie uvedené údaje sú reálne, správne, úplné, presné a pravdivé, čo potvrdzujeme svojím vlastnoručným podpisom.</t>
  </si>
  <si>
    <t>Dátum vypracovania pracovného výkazu:</t>
  </si>
  <si>
    <t>Meno, priezvisko, podpis štatutárneho orgánu:</t>
  </si>
  <si>
    <t>Dátum schválenia pracovného výkazu:</t>
  </si>
  <si>
    <t>Príloha č. 12</t>
  </si>
  <si>
    <t>Názov pozície:</t>
  </si>
  <si>
    <t>VP k pozícii XX</t>
  </si>
  <si>
    <t>Kód projektu v ITMS2014+:</t>
  </si>
  <si>
    <t>Fond pracovného času</t>
  </si>
  <si>
    <r>
      <rPr>
        <b/>
        <sz val="11"/>
        <color indexed="8"/>
        <rFont val="Calibri"/>
        <family val="2"/>
        <charset val="238"/>
      </rPr>
      <t>Všeobecné pokyny:</t>
    </r>
    <r>
      <rPr>
        <sz val="11"/>
        <color indexed="8"/>
        <rFont val="Calibri"/>
        <family val="2"/>
        <charset val="238"/>
      </rPr>
      <t xml:space="preserve">
</t>
    </r>
    <r>
      <rPr>
        <b/>
        <sz val="11"/>
        <color indexed="8"/>
        <rFont val="Calibri"/>
        <family val="2"/>
        <charset val="238"/>
      </rPr>
      <t xml:space="preserve">1. </t>
    </r>
    <r>
      <rPr>
        <sz val="11"/>
        <color indexed="8"/>
        <rFont val="Calibri"/>
        <family val="2"/>
        <charset val="238"/>
      </rPr>
      <t xml:space="preserve">Pracovný výkaz sa vypracuje za každý mesiac samostatne, t. j. nie je možné predložiť pracovný výkaz za viac mesiacov.
</t>
    </r>
    <r>
      <rPr>
        <b/>
        <sz val="11"/>
        <color indexed="8"/>
        <rFont val="Calibri"/>
        <family val="2"/>
        <charset val="238"/>
      </rPr>
      <t xml:space="preserve">2. </t>
    </r>
    <r>
      <rPr>
        <sz val="11"/>
        <color indexed="8"/>
        <rFont val="Calibri"/>
        <family val="2"/>
        <charset val="238"/>
      </rPr>
      <t xml:space="preserve">V prípade, ak zamestnanec vykonáva viac ako je počet preddefinovaných pracovných pozícií na jednom projekte, skopíruje riadok 6.
</t>
    </r>
    <r>
      <rPr>
        <b/>
        <sz val="11"/>
        <color indexed="8"/>
        <rFont val="Calibri"/>
        <family val="2"/>
        <charset val="238"/>
      </rPr>
      <t xml:space="preserve">3. </t>
    </r>
    <r>
      <rPr>
        <sz val="11"/>
        <color indexed="8"/>
        <rFont val="Calibri"/>
        <family val="2"/>
        <charset val="238"/>
      </rPr>
      <t xml:space="preserve">V prípade, ak zamestnanec vykonáva prácu na viacerých projektoch EŠIF, skopíruje riadok 6.
</t>
    </r>
    <r>
      <rPr>
        <b/>
        <sz val="11"/>
        <color indexed="8"/>
        <rFont val="Calibri"/>
        <family val="2"/>
        <charset val="238"/>
      </rPr>
      <t xml:space="preserve">4. </t>
    </r>
    <r>
      <rPr>
        <sz val="11"/>
        <color indexed="8"/>
        <rFont val="Calibri"/>
        <family val="2"/>
        <charset val="238"/>
      </rPr>
      <t xml:space="preserve">Políčka so šedým podkladom sú prednastavené, zásah do nich spôsobí nepresnosti.
</t>
    </r>
    <r>
      <rPr>
        <b/>
        <sz val="11"/>
        <color indexed="8"/>
        <rFont val="Calibri"/>
        <family val="2"/>
        <charset val="238"/>
      </rPr>
      <t xml:space="preserve">5. </t>
    </r>
    <r>
      <rPr>
        <sz val="11"/>
        <color indexed="8"/>
        <rFont val="Calibri"/>
        <family val="2"/>
        <charset val="238"/>
      </rPr>
      <t xml:space="preserve">Neúplné, nepresné a nepravdivé informácie môžu mať za následok vznik neoprávnených výdavkov.
</t>
    </r>
    <r>
      <rPr>
        <b/>
        <sz val="11"/>
        <color indexed="8"/>
        <rFont val="Calibri"/>
        <family val="2"/>
        <charset val="238"/>
      </rPr>
      <t xml:space="preserve">6. </t>
    </r>
    <r>
      <rPr>
        <sz val="11"/>
        <color indexed="8"/>
        <rFont val="Calibri"/>
        <family val="2"/>
        <charset val="238"/>
      </rPr>
      <t xml:space="preserve">V tabuľke "Počet hodín zamestnanca v danom mesiaci" sa uvádza fond pracovného času (okrem dohôd o prácach vykonávaných mimopracovného pomeru), odpracované hodiny, sviatok, dovolenka, lekár, pracovná neschopnosť, nahradené voľno, platený nadčas príp. iné (z výplatnej pásky) v danom mesiaci za ten pracovný pomer, v rámci ktorého si prijímateľ nárokuje preplatiť mzdu za pracovnú pozíciu. Namiesto „XX“ zamestnanec/prijímateľ uvedie konkrétnu pracovnú pozíciu. V prípade, ak zamestnanec má len jednu výplatnú pásku, ktorá sa viaže k viacerým pracovným pozíciám, zamestnanec uvedie údaje do prvého stĺpca a namiesto „VP k pozícii XX“ uvedie „VP k pozíciám kumulatívne“. 
</t>
    </r>
    <r>
      <rPr>
        <b/>
        <sz val="11"/>
        <color indexed="8"/>
        <rFont val="Calibri"/>
        <family val="2"/>
        <charset val="238"/>
      </rPr>
      <t xml:space="preserve">7. </t>
    </r>
    <r>
      <rPr>
        <sz val="11"/>
        <color indexed="8"/>
        <rFont val="Calibri"/>
        <family val="2"/>
        <charset val="238"/>
      </rPr>
      <t xml:space="preserve">Pracovná zmluva (resp. právny titul na výkon práce) musí obsahovať popis oprávnených činností na projektoch OP ĽZ.
</t>
    </r>
    <r>
      <rPr>
        <b/>
        <sz val="11"/>
        <color indexed="8"/>
        <rFont val="Calibri"/>
        <family val="2"/>
        <charset val="238"/>
      </rPr>
      <t xml:space="preserve">8. </t>
    </r>
    <r>
      <rPr>
        <sz val="11"/>
        <color indexed="8"/>
        <rFont val="Calibri"/>
        <family val="2"/>
        <charset val="238"/>
      </rPr>
      <t xml:space="preserve">Prijímateľ archivuje podpísaný pracovný výkaz u seba a predloží ho orgánom vykonávajúcim finančnú kontrolu na mieste.
</t>
    </r>
    <r>
      <rPr>
        <b/>
        <sz val="11"/>
        <color indexed="8"/>
        <rFont val="Calibri"/>
        <family val="2"/>
        <charset val="238"/>
      </rPr>
      <t xml:space="preserve">9. </t>
    </r>
    <r>
      <rPr>
        <sz val="11"/>
        <color indexed="8"/>
        <rFont val="Calibri"/>
        <family val="2"/>
        <charset val="238"/>
      </rPr>
      <t>Podpísaný originál archivovaný u prijímateľa musí byť zhodný s pracovným výkazom predloženým v žiadosti o platbu. Identifikované rozdiely môžu mať za následok vznik neoprávnených výdavkov v rozsahu celého pracovného výkazu.</t>
    </r>
  </si>
  <si>
    <t>∑ hodín:</t>
  </si>
  <si>
    <t>312041BGD8</t>
  </si>
  <si>
    <r>
      <rPr>
        <b/>
        <sz val="10"/>
        <color theme="1"/>
        <rFont val="Calibri"/>
        <family val="2"/>
        <charset val="238"/>
        <scheme val="minor"/>
      </rPr>
      <t>Prijímateľ predkladá za jedného zamestnanca jeden pracovný výkaz.
1.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„Meno osoby"</t>
    </r>
    <r>
      <rPr>
        <sz val="10"/>
        <color theme="1"/>
        <rFont val="Calibri"/>
        <family val="2"/>
        <charset val="238"/>
        <scheme val="minor"/>
      </rPr>
      <t xml:space="preserve"> - uviesť meno a priezvisko fyzickej osoby, ktorá predmetnú činnosť vykonala (v tvare: titul pred menom, meno a priezvisko, titul za menom.
</t>
    </r>
    <r>
      <rPr>
        <b/>
        <sz val="10"/>
        <color theme="1"/>
        <rFont val="Calibri"/>
        <family val="2"/>
        <charset val="238"/>
        <scheme val="minor"/>
      </rPr>
      <t>2. „Mesiac"</t>
    </r>
    <r>
      <rPr>
        <sz val="10"/>
        <color theme="1"/>
        <rFont val="Calibri"/>
        <family val="2"/>
        <charset val="238"/>
        <scheme val="minor"/>
      </rPr>
      <t xml:space="preserve"> - vybrať mesiac, v ktorom boli predmetné činnosti vykonané.
</t>
    </r>
    <r>
      <rPr>
        <b/>
        <sz val="10"/>
        <color theme="1"/>
        <rFont val="Calibri"/>
        <family val="2"/>
        <charset val="238"/>
        <scheme val="minor"/>
      </rPr>
      <t>3. „Rok"</t>
    </r>
    <r>
      <rPr>
        <sz val="10"/>
        <color theme="1"/>
        <rFont val="Calibri"/>
        <family val="2"/>
        <charset val="238"/>
        <scheme val="minor"/>
      </rPr>
      <t xml:space="preserve"> - vybrať rok, v ktorom boli predmetné činnosti vykonané.
</t>
    </r>
    <r>
      <rPr>
        <b/>
        <sz val="10"/>
        <color theme="1"/>
        <rFont val="Calibri"/>
        <family val="2"/>
        <charset val="238"/>
        <scheme val="minor"/>
      </rPr>
      <t>4. „Deň“</t>
    </r>
    <r>
      <rPr>
        <sz val="10"/>
        <color theme="1"/>
        <rFont val="Calibri"/>
        <family val="2"/>
        <charset val="238"/>
        <scheme val="minor"/>
      </rPr>
      <t xml:space="preserve"> – preddefinované (červená výplň bunky - sviatok, žltá výplň bunky - víkend).
</t>
    </r>
    <r>
      <rPr>
        <b/>
        <sz val="10"/>
        <color theme="1"/>
        <rFont val="Calibri"/>
        <family val="2"/>
        <charset val="238"/>
        <scheme val="minor"/>
      </rPr>
      <t xml:space="preserve">5. „Názov prijímateľa" </t>
    </r>
    <r>
      <rPr>
        <sz val="10"/>
        <color theme="1"/>
        <rFont val="Calibri"/>
        <family val="2"/>
        <charset val="238"/>
        <scheme val="minor"/>
      </rPr>
      <t xml:space="preserve">- uviesť názov Prijímateľa/Partnera (zamestnávateľa), s ktorým má daná osoba uzatvorený daný právny vzťah.
</t>
    </r>
    <r>
      <rPr>
        <b/>
        <sz val="10"/>
        <color theme="1"/>
        <rFont val="Calibri"/>
        <family val="2"/>
        <charset val="238"/>
        <scheme val="minor"/>
      </rPr>
      <t>6. "Kód projektu ITMS2014+:"</t>
    </r>
    <r>
      <rPr>
        <sz val="10"/>
        <color theme="1"/>
        <rFont val="Calibri"/>
        <family val="2"/>
        <charset val="238"/>
        <scheme val="minor"/>
      </rPr>
      <t xml:space="preserve"> - uviesť kód ITMS2014+ príslušného projektu, v rámci ktorého boli predmetné činnosti na danej pozícii vykonané.  
</t>
    </r>
    <r>
      <rPr>
        <b/>
        <sz val="10"/>
        <color theme="1"/>
        <rFont val="Calibri"/>
        <family val="2"/>
        <charset val="238"/>
        <scheme val="minor"/>
      </rPr>
      <t>7. "Typ úväzku"</t>
    </r>
    <r>
      <rPr>
        <sz val="10"/>
        <color theme="1"/>
        <rFont val="Calibri"/>
        <family val="2"/>
        <charset val="238"/>
        <scheme val="minor"/>
      </rPr>
      <t xml:space="preserve"> - vybrať jednu z možností.
</t>
    </r>
    <r>
      <rPr>
        <b/>
        <sz val="10"/>
        <color theme="1"/>
        <rFont val="Calibri"/>
        <family val="2"/>
        <charset val="238"/>
        <scheme val="minor"/>
      </rPr>
      <t>8. "Názov pozície"</t>
    </r>
    <r>
      <rPr>
        <sz val="10"/>
        <color theme="1"/>
        <rFont val="Calibri"/>
        <family val="2"/>
        <charset val="238"/>
        <scheme val="minor"/>
      </rPr>
      <t xml:space="preserve"> - uviesť názov projektovej pozície
</t>
    </r>
    <r>
      <rPr>
        <b/>
        <sz val="10"/>
        <color theme="1"/>
        <rFont val="Calibri"/>
        <family val="2"/>
        <charset val="238"/>
        <scheme val="minor"/>
      </rPr>
      <t>9. "pracovné pomery mimo EŠIF - rovnaký zamestnávateľ"</t>
    </r>
    <r>
      <rPr>
        <sz val="10"/>
        <color theme="1"/>
        <rFont val="Calibri"/>
        <family val="2"/>
        <charset val="238"/>
        <scheme val="minor"/>
      </rPr>
      <t xml:space="preserve"> - uvádza sa čas za ostatné pracovné činnosti mimo EŠIF kumulatívne u rovnakého zamestnávateľa (prijímateľa/partnera).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11. "počet odpracovaných hodín"</t>
    </r>
    <r>
      <rPr>
        <sz val="10"/>
        <color theme="1"/>
        <rFont val="Calibri"/>
        <family val="2"/>
        <charset val="238"/>
        <scheme val="minor"/>
      </rPr>
      <t xml:space="preserve"> - v rámci jednotlivých dní sa uvádza iba počet odpracovaných hodín (t.j. bez prestávky na odpočinok a jedenie), neuvádzajú sa neodpracované hodiny (t. j. neuvádza sa dovolenka, PN, apod. - v týchto prípadoch ostane počet hodín v danom dni nevyplnený).
</t>
    </r>
    <r>
      <rPr>
        <b/>
        <sz val="10"/>
        <color theme="1"/>
        <rFont val="Calibri"/>
        <family val="2"/>
        <charset val="238"/>
        <scheme val="minor"/>
      </rPr>
      <t xml:space="preserve">12. "Iné" - </t>
    </r>
    <r>
      <rPr>
        <sz val="10"/>
        <color theme="1"/>
        <rFont val="Calibri"/>
        <family val="2"/>
        <charset val="238"/>
        <scheme val="minor"/>
      </rPr>
      <t xml:space="preserve">uvádza sa počet hodín (dovolenka, PN, ošetrenie, apod.) vzťahujúcich sa pozíciu v rovnakom riadku kumulatívne za celý mesiac.
</t>
    </r>
    <r>
      <rPr>
        <b/>
        <sz val="10"/>
        <color theme="1"/>
        <rFont val="Calibri"/>
        <family val="2"/>
        <charset val="238"/>
        <scheme val="minor"/>
      </rPr>
      <t>13. "∑ hodín"</t>
    </r>
    <r>
      <rPr>
        <sz val="10"/>
        <color theme="1"/>
        <rFont val="Calibri"/>
        <family val="2"/>
        <charset val="238"/>
        <scheme val="minor"/>
      </rPr>
      <t xml:space="preserve"> - súčet reálne odpracovaných hodín za danú pracovnú pozíciu a súčet hodín "iné".
</t>
    </r>
    <r>
      <rPr>
        <b/>
        <sz val="10"/>
        <color theme="1"/>
        <rFont val="Calibri"/>
        <family val="2"/>
        <charset val="238"/>
        <scheme val="minor"/>
      </rPr>
      <t>14. "Počet hodín zamestnanca v danom mesiaci"</t>
    </r>
    <r>
      <rPr>
        <sz val="10"/>
        <color theme="1"/>
        <rFont val="Calibri"/>
        <family val="2"/>
        <charset val="238"/>
        <scheme val="minor"/>
      </rPr>
      <t xml:space="preserve"> - do jednotlivých buniek sa uvádzajú údaje z výplatnej pásky. V prípade viac ako 3 výplatných pások je prijímateľ oprávnený doplniť ďalšie stĺpce. Prijímateľ uvedie, ku ktorej pozícii patrí výplatná páska.
</t>
    </r>
    <r>
      <rPr>
        <b/>
        <sz val="10"/>
        <color theme="1"/>
        <rFont val="Calibri"/>
        <family val="2"/>
        <charset val="238"/>
        <scheme val="minor"/>
      </rPr>
      <t xml:space="preserve">15. "Dátum vypracovania pracovného výkazu" </t>
    </r>
    <r>
      <rPr>
        <sz val="10"/>
        <color theme="1"/>
        <rFont val="Calibri"/>
        <family val="2"/>
        <charset val="238"/>
        <scheme val="minor"/>
      </rPr>
      <t xml:space="preserve">- vyplniť dátum vypracovania pracovného výkazu zamestnancom.
</t>
    </r>
    <r>
      <rPr>
        <b/>
        <sz val="10"/>
        <color theme="1"/>
        <rFont val="Calibri"/>
        <family val="2"/>
        <charset val="238"/>
        <scheme val="minor"/>
      </rPr>
      <t xml:space="preserve">16. "Meno, priezvisko,  podpis" </t>
    </r>
    <r>
      <rPr>
        <sz val="10"/>
        <color theme="1"/>
        <rFont val="Calibri"/>
        <family val="2"/>
        <charset val="238"/>
        <scheme val="minor"/>
      </rPr>
      <t xml:space="preserve">- vyplniť meno, priezvisko osoby predkladajúcej pracovný výkaz. Podpis neuvádzať na pracovnom výkaze predloženom v žiadosti o platbu.
</t>
    </r>
    <r>
      <rPr>
        <b/>
        <sz val="10"/>
        <color theme="1"/>
        <rFont val="Calibri"/>
        <family val="2"/>
        <charset val="238"/>
        <scheme val="minor"/>
      </rPr>
      <t>17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b/>
        <sz val="10"/>
        <color theme="1"/>
        <rFont val="Calibri"/>
        <family val="2"/>
        <charset val="238"/>
        <scheme val="minor"/>
      </rPr>
      <t>"Dátum schválenia pracovného výkazu"</t>
    </r>
    <r>
      <rPr>
        <sz val="10"/>
        <color theme="1"/>
        <rFont val="Calibri"/>
        <family val="2"/>
        <charset val="238"/>
        <scheme val="minor"/>
      </rPr>
      <t xml:space="preserve"> - vyplniť dátum schválenia pracovného výkazu štatutárnym orgánom.
</t>
    </r>
    <r>
      <rPr>
        <b/>
        <sz val="10"/>
        <color theme="1"/>
        <rFont val="Calibri"/>
        <family val="2"/>
        <charset val="238"/>
        <scheme val="minor"/>
      </rPr>
      <t>18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b/>
        <sz val="10"/>
        <color theme="1"/>
        <rFont val="Calibri"/>
        <family val="2"/>
        <charset val="238"/>
        <scheme val="minor"/>
      </rPr>
      <t>"Meno, priezvisko,  podpis štatutárneho orgánu"</t>
    </r>
    <r>
      <rPr>
        <sz val="10"/>
        <color theme="1"/>
        <rFont val="Calibri"/>
        <family val="2"/>
        <charset val="238"/>
        <scheme val="minor"/>
      </rPr>
      <t xml:space="preserve"> - vyplniť meno, priezvisko osoby štatutárneho orgánu. Podpis neuvádzať na pracovnom výkaze predloženom v žiadosti o platbu.</t>
    </r>
    <r>
      <rPr>
        <sz val="10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</si>
</sst>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hh:mm"/>
    <numFmt numFmtId="171" formatCode="[h]:mm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b/>
      <sz val="8"/>
      <color indexed="8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sz val="8"/>
      <color theme="0" tint="-4.9989318521683403E-2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0"/>
    <xf numFmtId="0" fontId="6" fillId="0" borderId="0"/>
  </cellStyleXfs>
  <cellXfs count="126">
    <xf numFmtId="0" fontId="0" fillId="0" borderId="0" xfId="0"/>
    <xf numFmtId="0" fontId="6" fillId="0" borderId="0" xfId="4"/>
    <xf numFmtId="0" fontId="8" fillId="0" borderId="0" xfId="4" applyFont="1" applyBorder="1" applyAlignment="1">
      <alignment vertical="top"/>
    </xf>
    <xf numFmtId="0" fontId="7" fillId="0" borderId="0" xfId="4" applyFont="1" applyBorder="1" applyAlignment="1">
      <alignment vertical="top" wrapText="1"/>
    </xf>
    <xf numFmtId="0" fontId="6" fillId="0" borderId="0" xfId="4" applyBorder="1"/>
    <xf numFmtId="0" fontId="0" fillId="0" borderId="0" xfId="0" applyFont="1"/>
    <xf numFmtId="0" fontId="12" fillId="3" borderId="9" xfId="0" applyFont="1" applyFill="1" applyBorder="1" applyAlignment="1"/>
    <xf numFmtId="3" fontId="12" fillId="0" borderId="0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Protection="1">
      <protection locked="0"/>
    </xf>
    <xf numFmtId="0" fontId="12" fillId="0" borderId="0" xfId="0" applyFont="1" applyBorder="1" applyAlignment="1"/>
    <xf numFmtId="0" fontId="12" fillId="0" borderId="0" xfId="0" applyFont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165" fontId="15" fillId="0" borderId="0" xfId="0" applyNumberFormat="1" applyFont="1" applyFill="1" applyBorder="1"/>
    <xf numFmtId="0" fontId="11" fillId="5" borderId="22" xfId="0" applyFont="1" applyFill="1" applyBorder="1" applyAlignment="1" applyProtection="1">
      <alignment vertical="top" wrapText="1"/>
      <protection locked="0"/>
    </xf>
    <xf numFmtId="0" fontId="15" fillId="3" borderId="22" xfId="0" applyFont="1" applyFill="1" applyBorder="1"/>
    <xf numFmtId="0" fontId="0" fillId="0" borderId="0" xfId="0" applyFont="1" applyBorder="1"/>
    <xf numFmtId="0" fontId="0" fillId="4" borderId="17" xfId="0" applyFont="1" applyFill="1" applyBorder="1"/>
    <xf numFmtId="169" fontId="0" fillId="3" borderId="3" xfId="0" applyNumberFormat="1" applyFont="1" applyFill="1" applyBorder="1"/>
    <xf numFmtId="169" fontId="0" fillId="4" borderId="3" xfId="0" applyNumberFormat="1" applyFont="1" applyFill="1" applyBorder="1"/>
    <xf numFmtId="0" fontId="0" fillId="0" borderId="23" xfId="0" applyFont="1" applyFill="1" applyBorder="1" applyAlignment="1">
      <alignment horizontal="center"/>
    </xf>
    <xf numFmtId="0" fontId="0" fillId="4" borderId="23" xfId="0" applyFont="1" applyFill="1" applyBorder="1" applyAlignment="1">
      <alignment horizontal="center"/>
    </xf>
    <xf numFmtId="0" fontId="0" fillId="0" borderId="0" xfId="0" applyFont="1" applyFill="1"/>
    <xf numFmtId="0" fontId="17" fillId="0" borderId="0" xfId="0" applyFont="1" applyBorder="1" applyAlignment="1" applyProtection="1">
      <alignment horizontal="left" wrapText="1"/>
      <protection locked="0"/>
    </xf>
    <xf numFmtId="0" fontId="17" fillId="0" borderId="0" xfId="0" applyFont="1" applyBorder="1" applyAlignment="1" applyProtection="1">
      <protection locked="0"/>
    </xf>
    <xf numFmtId="0" fontId="10" fillId="0" borderId="0" xfId="0" applyFont="1" applyBorder="1" applyAlignment="1" applyProtection="1">
      <alignment vertical="top" wrapText="1"/>
      <protection locked="0"/>
    </xf>
    <xf numFmtId="168" fontId="0" fillId="0" borderId="0" xfId="0" applyNumberFormat="1" applyFont="1"/>
    <xf numFmtId="0" fontId="18" fillId="0" borderId="0" xfId="0" applyFont="1" applyProtection="1"/>
    <xf numFmtId="0" fontId="19" fillId="0" borderId="0" xfId="0" applyFont="1"/>
    <xf numFmtId="167" fontId="20" fillId="0" borderId="2" xfId="2" applyNumberFormat="1" applyFont="1" applyFill="1" applyBorder="1" applyAlignment="1" applyProtection="1"/>
    <xf numFmtId="0" fontId="19" fillId="0" borderId="0" xfId="0" applyFont="1" applyFill="1" applyProtection="1"/>
    <xf numFmtId="166" fontId="19" fillId="0" borderId="0" xfId="0" applyNumberFormat="1" applyFont="1"/>
    <xf numFmtId="0" fontId="19" fillId="0" borderId="0" xfId="0" applyFont="1" applyFill="1"/>
    <xf numFmtId="14" fontId="19" fillId="0" borderId="0" xfId="0" applyNumberFormat="1" applyFont="1"/>
    <xf numFmtId="14" fontId="19" fillId="0" borderId="0" xfId="0" applyNumberFormat="1" applyFont="1" applyFill="1"/>
    <xf numFmtId="0" fontId="20" fillId="0" borderId="13" xfId="2" applyFont="1" applyFill="1" applyBorder="1" applyAlignment="1" applyProtection="1"/>
    <xf numFmtId="0" fontId="20" fillId="0" borderId="16" xfId="2" applyFont="1" applyFill="1" applyBorder="1" applyAlignment="1" applyProtection="1"/>
    <xf numFmtId="0" fontId="20" fillId="0" borderId="18" xfId="2" applyFont="1" applyFill="1" applyBorder="1" applyAlignment="1" applyProtection="1"/>
    <xf numFmtId="0" fontId="20" fillId="0" borderId="14" xfId="2" applyFont="1" applyFill="1" applyBorder="1" applyAlignment="1" applyProtection="1"/>
    <xf numFmtId="167" fontId="20" fillId="0" borderId="14" xfId="2" applyNumberFormat="1" applyFont="1" applyFill="1" applyBorder="1" applyAlignment="1" applyProtection="1"/>
    <xf numFmtId="0" fontId="19" fillId="0" borderId="0" xfId="0" applyFont="1" applyBorder="1"/>
    <xf numFmtId="0" fontId="12" fillId="4" borderId="19" xfId="0" applyFont="1" applyFill="1" applyBorder="1" applyAlignment="1" applyProtection="1">
      <alignment vertical="center" wrapText="1"/>
      <protection locked="0"/>
    </xf>
    <xf numFmtId="0" fontId="0" fillId="4" borderId="22" xfId="0" applyFont="1" applyFill="1" applyBorder="1" applyAlignment="1">
      <alignment horizontal="center" wrapText="1"/>
    </xf>
    <xf numFmtId="0" fontId="12" fillId="4" borderId="29" xfId="0" applyFont="1" applyFill="1" applyBorder="1" applyAlignment="1" applyProtection="1">
      <alignment vertical="center" wrapText="1"/>
      <protection locked="0"/>
    </xf>
    <xf numFmtId="0" fontId="12" fillId="4" borderId="15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>
      <alignment horizontal="left" vertical="top"/>
    </xf>
    <xf numFmtId="0" fontId="0" fillId="0" borderId="23" xfId="0" applyFont="1" applyFill="1" applyBorder="1" applyAlignment="1">
      <alignment wrapText="1"/>
    </xf>
    <xf numFmtId="0" fontId="15" fillId="0" borderId="0" xfId="0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2" fillId="3" borderId="37" xfId="0" applyFont="1" applyFill="1" applyBorder="1" applyAlignment="1">
      <alignment vertical="center"/>
    </xf>
    <xf numFmtId="0" fontId="12" fillId="3" borderId="29" xfId="0" applyFont="1" applyFill="1" applyBorder="1" applyAlignment="1"/>
    <xf numFmtId="0" fontId="11" fillId="3" borderId="33" xfId="0" applyFont="1" applyFill="1" applyBorder="1" applyAlignment="1" applyProtection="1">
      <alignment horizontal="center" vertical="center" wrapText="1"/>
      <protection locked="0"/>
    </xf>
    <xf numFmtId="46" fontId="0" fillId="0" borderId="0" xfId="0" applyNumberFormat="1" applyFont="1"/>
    <xf numFmtId="20" fontId="0" fillId="0" borderId="0" xfId="0" applyNumberFormat="1" applyFont="1"/>
    <xf numFmtId="46" fontId="0" fillId="0" borderId="0" xfId="0" applyNumberFormat="1" applyFont="1" applyFill="1"/>
    <xf numFmtId="0" fontId="20" fillId="0" borderId="9" xfId="2" applyFont="1" applyFill="1" applyBorder="1" applyAlignment="1" applyProtection="1"/>
    <xf numFmtId="0" fontId="20" fillId="0" borderId="12" xfId="2" applyFont="1" applyFill="1" applyBorder="1" applyAlignment="1" applyProtection="1"/>
    <xf numFmtId="0" fontId="20" fillId="0" borderId="1" xfId="2" applyFont="1" applyFill="1" applyBorder="1" applyAlignment="1" applyProtection="1"/>
    <xf numFmtId="171" fontId="12" fillId="0" borderId="6" xfId="0" applyNumberFormat="1" applyFont="1" applyFill="1" applyBorder="1" applyAlignment="1" applyProtection="1">
      <alignment vertical="center"/>
      <protection locked="0"/>
    </xf>
    <xf numFmtId="171" fontId="12" fillId="0" borderId="35" xfId="0" applyNumberFormat="1" applyFont="1" applyBorder="1" applyAlignment="1" applyProtection="1">
      <protection locked="0"/>
    </xf>
    <xf numFmtId="171" fontId="12" fillId="0" borderId="26" xfId="0" applyNumberFormat="1" applyFont="1" applyBorder="1" applyAlignment="1" applyProtection="1">
      <protection locked="0"/>
    </xf>
    <xf numFmtId="171" fontId="12" fillId="0" borderId="26" xfId="0" applyNumberFormat="1" applyFont="1" applyBorder="1" applyAlignment="1"/>
    <xf numFmtId="171" fontId="12" fillId="0" borderId="36" xfId="0" applyNumberFormat="1" applyFont="1" applyBorder="1" applyAlignment="1"/>
    <xf numFmtId="170" fontId="21" fillId="0" borderId="0" xfId="0" applyNumberFormat="1" applyFont="1" applyFill="1" applyBorder="1" applyProtection="1">
      <protection locked="0"/>
    </xf>
    <xf numFmtId="171" fontId="15" fillId="3" borderId="24" xfId="0" applyNumberFormat="1" applyFont="1" applyFill="1" applyBorder="1" applyAlignment="1"/>
    <xf numFmtId="171" fontId="12" fillId="0" borderId="20" xfId="0" applyNumberFormat="1" applyFont="1" applyFill="1" applyBorder="1" applyAlignment="1" applyProtection="1">
      <alignment vertical="center"/>
      <protection locked="0"/>
    </xf>
    <xf numFmtId="171" fontId="12" fillId="0" borderId="7" xfId="0" applyNumberFormat="1" applyFont="1" applyBorder="1" applyAlignment="1" applyProtection="1">
      <protection locked="0"/>
    </xf>
    <xf numFmtId="171" fontId="12" fillId="0" borderId="2" xfId="0" applyNumberFormat="1" applyFont="1" applyBorder="1" applyAlignment="1" applyProtection="1">
      <protection locked="0"/>
    </xf>
    <xf numFmtId="171" fontId="12" fillId="0" borderId="2" xfId="0" applyNumberFormat="1" applyFont="1" applyBorder="1" applyAlignment="1"/>
    <xf numFmtId="171" fontId="12" fillId="0" borderId="25" xfId="0" applyNumberFormat="1" applyFont="1" applyBorder="1" applyAlignment="1"/>
    <xf numFmtId="171" fontId="15" fillId="3" borderId="20" xfId="0" applyNumberFormat="1" applyFont="1" applyFill="1" applyBorder="1" applyAlignment="1"/>
    <xf numFmtId="171" fontId="13" fillId="3" borderId="24" xfId="0" applyNumberFormat="1" applyFont="1" applyFill="1" applyBorder="1" applyAlignment="1"/>
    <xf numFmtId="170" fontId="0" fillId="0" borderId="23" xfId="0" applyNumberFormat="1" applyFont="1" applyBorder="1"/>
    <xf numFmtId="170" fontId="0" fillId="4" borderId="23" xfId="0" applyNumberFormat="1" applyFont="1" applyFill="1" applyBorder="1" applyAlignment="1">
      <alignment horizontal="center"/>
    </xf>
    <xf numFmtId="171" fontId="12" fillId="0" borderId="23" xfId="0" applyNumberFormat="1" applyFont="1" applyFill="1" applyBorder="1" applyAlignment="1" applyProtection="1">
      <alignment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34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>
      <alignment horizontal="left" vertical="center" wrapText="1"/>
    </xf>
    <xf numFmtId="171" fontId="12" fillId="0" borderId="23" xfId="0" applyNumberFormat="1" applyFont="1" applyBorder="1" applyAlignment="1" applyProtection="1">
      <protection locked="0"/>
    </xf>
    <xf numFmtId="0" fontId="2" fillId="2" borderId="6" xfId="1" applyNumberFormat="1" applyFont="1" applyBorder="1" applyAlignment="1">
      <alignment horizontal="left"/>
    </xf>
    <xf numFmtId="0" fontId="2" fillId="2" borderId="20" xfId="1" applyNumberFormat="1" applyFont="1" applyBorder="1" applyAlignment="1">
      <alignment horizontal="left"/>
    </xf>
    <xf numFmtId="0" fontId="20" fillId="0" borderId="9" xfId="2" applyFont="1" applyFill="1" applyBorder="1" applyAlignment="1" applyProtection="1"/>
    <xf numFmtId="0" fontId="20" fillId="0" borderId="12" xfId="2" applyFont="1" applyFill="1" applyBorder="1" applyAlignment="1" applyProtection="1"/>
    <xf numFmtId="0" fontId="20" fillId="0" borderId="1" xfId="2" applyFont="1" applyFill="1" applyBorder="1" applyAlignment="1" applyProtection="1"/>
    <xf numFmtId="0" fontId="0" fillId="3" borderId="19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12" fillId="0" borderId="21" xfId="0" applyFont="1" applyBorder="1" applyAlignment="1" applyProtection="1">
      <alignment horizontal="center" vertical="top" wrapText="1"/>
      <protection locked="0"/>
    </xf>
    <xf numFmtId="0" fontId="12" fillId="0" borderId="25" xfId="0" applyFont="1" applyBorder="1" applyAlignment="1" applyProtection="1">
      <alignment horizontal="center" vertical="top" wrapText="1"/>
      <protection locked="0"/>
    </xf>
    <xf numFmtId="0" fontId="12" fillId="0" borderId="30" xfId="0" applyFont="1" applyBorder="1" applyAlignment="1" applyProtection="1">
      <alignment horizontal="center" vertical="top" wrapText="1"/>
      <protection locked="0"/>
    </xf>
    <xf numFmtId="0" fontId="12" fillId="0" borderId="31" xfId="0" applyFont="1" applyBorder="1" applyAlignment="1" applyProtection="1">
      <alignment horizontal="center" vertical="top" wrapText="1"/>
      <protection locked="0"/>
    </xf>
    <xf numFmtId="0" fontId="12" fillId="0" borderId="28" xfId="0" applyFont="1" applyBorder="1" applyAlignment="1" applyProtection="1">
      <alignment horizontal="center" vertical="top" wrapText="1"/>
      <protection locked="0"/>
    </xf>
    <xf numFmtId="0" fontId="12" fillId="0" borderId="32" xfId="0" applyFont="1" applyBorder="1" applyAlignment="1" applyProtection="1">
      <alignment horizontal="center" vertical="top" wrapText="1"/>
      <protection locked="0"/>
    </xf>
    <xf numFmtId="0" fontId="11" fillId="0" borderId="14" xfId="0" applyFont="1" applyBorder="1" applyAlignment="1" applyProtection="1">
      <alignment horizontal="center" wrapText="1"/>
      <protection locked="0"/>
    </xf>
    <xf numFmtId="0" fontId="0" fillId="0" borderId="38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0" fillId="4" borderId="23" xfId="0" applyFont="1" applyFill="1" applyBorder="1" applyAlignment="1">
      <alignment horizontal="left" wrapText="1"/>
    </xf>
    <xf numFmtId="0" fontId="9" fillId="4" borderId="15" xfId="0" applyFont="1" applyFill="1" applyBorder="1" applyAlignment="1">
      <alignment horizontal="right"/>
    </xf>
    <xf numFmtId="0" fontId="9" fillId="4" borderId="27" xfId="0" applyFont="1" applyFill="1" applyBorder="1" applyAlignment="1">
      <alignment horizontal="right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11" fillId="3" borderId="17" xfId="0" applyFont="1" applyFill="1" applyBorder="1" applyAlignment="1" applyProtection="1">
      <alignment horizontal="center" vertical="center" wrapText="1"/>
      <protection locked="0"/>
    </xf>
    <xf numFmtId="0" fontId="11" fillId="3" borderId="10" xfId="0" applyFont="1" applyFill="1" applyBorder="1" applyAlignment="1" applyProtection="1">
      <alignment horizontal="center" vertical="center" wrapText="1"/>
      <protection locked="0"/>
    </xf>
    <xf numFmtId="0" fontId="11" fillId="3" borderId="29" xfId="0" applyFont="1" applyFill="1" applyBorder="1" applyAlignment="1" applyProtection="1">
      <alignment horizontal="center" vertical="center" wrapText="1"/>
      <protection locked="0"/>
    </xf>
    <xf numFmtId="0" fontId="11" fillId="3" borderId="21" xfId="0" applyFont="1" applyFill="1" applyBorder="1" applyAlignment="1" applyProtection="1">
      <alignment horizontal="center" vertical="center" wrapText="1"/>
      <protection locked="0"/>
    </xf>
    <xf numFmtId="0" fontId="11" fillId="3" borderId="25" xfId="0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Border="1" applyAlignment="1">
      <alignment horizontal="left"/>
    </xf>
    <xf numFmtId="0" fontId="2" fillId="2" borderId="6" xfId="1" applyFont="1" applyBorder="1" applyAlignment="1">
      <alignment horizontal="left"/>
    </xf>
    <xf numFmtId="0" fontId="2" fillId="2" borderId="20" xfId="1" applyFont="1" applyBorder="1" applyAlignment="1">
      <alignment horizontal="left"/>
    </xf>
    <xf numFmtId="0" fontId="2" fillId="2" borderId="6" xfId="1" applyFont="1" applyBorder="1" applyAlignment="1">
      <alignment horizontal="right"/>
    </xf>
    <xf numFmtId="0" fontId="1" fillId="2" borderId="6" xfId="1" applyFont="1" applyBorder="1" applyAlignment="1">
      <alignment horizontal="center"/>
    </xf>
    <xf numFmtId="0" fontId="1" fillId="2" borderId="20" xfId="1" applyFont="1" applyBorder="1" applyAlignment="1">
      <alignment horizontal="center"/>
    </xf>
    <xf numFmtId="0" fontId="2" fillId="2" borderId="5" xfId="1" applyFont="1" applyBorder="1" applyAlignment="1">
      <alignment horizontal="right"/>
    </xf>
    <xf numFmtId="49" fontId="2" fillId="2" borderId="6" xfId="1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13" fillId="0" borderId="0" xfId="4" applyFont="1" applyBorder="1" applyAlignment="1">
      <alignment horizontal="left" vertical="top" wrapText="1"/>
    </xf>
    <xf numFmtId="0" fontId="6" fillId="0" borderId="0" xfId="4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2"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1699261</xdr:colOff>
      <xdr:row>0</xdr:row>
      <xdr:rowOff>83823</xdr:rowOff>
    </xdr:from>
    <xdr:to>
      <xdr:col>22</xdr:col>
      <xdr:colOff>385695</xdr:colOff>
      <xdr:row>0</xdr:row>
      <xdr:rowOff>911823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4881" y="83823"/>
          <a:ext cx="8958194" cy="82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49"/>
  <sheetViews>
    <sheetView view="pageBreakPreview" zoomScaleNormal="100" zoomScaleSheetLayoutView="100" zoomScalePageLayoutView="70" workbookViewId="0">
      <selection activeCell="B13" sqref="B13"/>
    </sheetView>
  </sheetViews>
  <sheetFormatPr defaultColWidth="7.6640625" defaultRowHeight="14.4" x14ac:dyDescent="0.3"/>
  <cols>
    <col min="1" max="1" width="30.44140625" style="5" customWidth="1"/>
    <col min="2" max="2" width="14.109375" style="5" customWidth="1"/>
    <col min="3" max="3" width="25.44140625" style="5" customWidth="1"/>
    <col min="4" max="4" width="22.33203125" style="5" customWidth="1"/>
    <col min="5" max="36" width="5.6640625" style="5" customWidth="1"/>
    <col min="37" max="37" width="7.6640625" style="5" bestFit="1" customWidth="1"/>
    <col min="38" max="43" width="7.6640625" style="5" customWidth="1"/>
    <col min="44" max="46" width="7.6640625" style="5" hidden="1" customWidth="1"/>
    <col min="47" max="47" width="10.6640625" style="5" hidden="1" customWidth="1"/>
    <col min="48" max="55" width="7.6640625" style="5" hidden="1" customWidth="1"/>
    <col min="56" max="56" width="7.6640625" style="5" customWidth="1"/>
    <col min="57" max="16384" width="7.6640625" style="5"/>
  </cols>
  <sheetData>
    <row r="1" spans="1:55" ht="75" customHeight="1" thickBot="1" x14ac:dyDescent="0.35">
      <c r="A1" s="44" t="s">
        <v>61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</row>
    <row r="2" spans="1:55" ht="15" thickBot="1" x14ac:dyDescent="0.35">
      <c r="A2" s="114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6"/>
      <c r="M2" s="117" t="s">
        <v>3</v>
      </c>
      <c r="N2" s="117"/>
      <c r="O2" s="117"/>
      <c r="P2" s="118"/>
      <c r="Q2" s="118"/>
      <c r="R2" s="118"/>
      <c r="S2" s="118"/>
      <c r="T2" s="118"/>
      <c r="U2" s="118"/>
      <c r="V2" s="118"/>
      <c r="W2" s="119"/>
      <c r="X2" s="120" t="s">
        <v>1</v>
      </c>
      <c r="Y2" s="117"/>
      <c r="Z2" s="121" t="s">
        <v>13</v>
      </c>
      <c r="AA2" s="122"/>
      <c r="AB2" s="122"/>
      <c r="AC2" s="122"/>
      <c r="AD2" s="122"/>
      <c r="AE2" s="123"/>
      <c r="AF2" s="120" t="s">
        <v>2</v>
      </c>
      <c r="AG2" s="117"/>
      <c r="AH2" s="79">
        <v>2022</v>
      </c>
      <c r="AI2" s="79"/>
      <c r="AJ2" s="79"/>
      <c r="AK2" s="80"/>
    </row>
    <row r="3" spans="1:55" ht="15.75" customHeight="1" thickBot="1" x14ac:dyDescent="0.35">
      <c r="AK3" s="15"/>
    </row>
    <row r="4" spans="1:55" ht="15.75" customHeight="1" x14ac:dyDescent="0.3">
      <c r="A4" s="84" t="s">
        <v>35</v>
      </c>
      <c r="B4" s="86" t="s">
        <v>64</v>
      </c>
      <c r="C4" s="86" t="s">
        <v>55</v>
      </c>
      <c r="D4" s="88" t="s">
        <v>62</v>
      </c>
      <c r="E4" s="16">
        <v>1</v>
      </c>
      <c r="F4" s="16">
        <v>2</v>
      </c>
      <c r="G4" s="16">
        <v>3</v>
      </c>
      <c r="H4" s="16">
        <v>4</v>
      </c>
      <c r="I4" s="16">
        <v>5</v>
      </c>
      <c r="J4" s="16">
        <v>6</v>
      </c>
      <c r="K4" s="16">
        <v>7</v>
      </c>
      <c r="L4" s="16">
        <v>8</v>
      </c>
      <c r="M4" s="16">
        <v>9</v>
      </c>
      <c r="N4" s="16">
        <v>10</v>
      </c>
      <c r="O4" s="16">
        <v>11</v>
      </c>
      <c r="P4" s="16">
        <v>12</v>
      </c>
      <c r="Q4" s="16">
        <v>13</v>
      </c>
      <c r="R4" s="16">
        <v>14</v>
      </c>
      <c r="S4" s="16">
        <v>15</v>
      </c>
      <c r="T4" s="16">
        <v>16</v>
      </c>
      <c r="U4" s="16">
        <v>17</v>
      </c>
      <c r="V4" s="16">
        <v>18</v>
      </c>
      <c r="W4" s="16">
        <v>19</v>
      </c>
      <c r="X4" s="16">
        <v>20</v>
      </c>
      <c r="Y4" s="16">
        <v>21</v>
      </c>
      <c r="Z4" s="16">
        <v>22</v>
      </c>
      <c r="AA4" s="16">
        <v>23</v>
      </c>
      <c r="AB4" s="16">
        <v>24</v>
      </c>
      <c r="AC4" s="16">
        <v>25</v>
      </c>
      <c r="AD4" s="16">
        <v>26</v>
      </c>
      <c r="AE4" s="16">
        <v>27</v>
      </c>
      <c r="AF4" s="16">
        <v>28</v>
      </c>
      <c r="AG4" s="16">
        <f>IF(DAY(DATE($AH$2,AW11+1,0))=28,"",29)</f>
        <v>29</v>
      </c>
      <c r="AH4" s="16">
        <f>IF(OR(DAY(DATE($AH$2,$AW$11+1,0))=28,DAY(DATE($AH$2,$AW$11+1,0))=29),"",IF(DAY(DATE($AH$2,$AW$11+1,0))=29,"",30))</f>
        <v>30</v>
      </c>
      <c r="AI4" s="16">
        <f>IF(OR(DAY(DATE($AH$2,$AW$11+1,0))=28,DAY(DATE($AH$2,$AW$11+1,0))=29),"",IF(DAY(DATE($AH$2,$AW$11+1,0))=30,"",31))</f>
        <v>31</v>
      </c>
      <c r="AJ4" s="90" t="s">
        <v>52</v>
      </c>
      <c r="AK4" s="92" t="s">
        <v>67</v>
      </c>
    </row>
    <row r="5" spans="1:55" ht="15" thickBot="1" x14ac:dyDescent="0.35">
      <c r="A5" s="85"/>
      <c r="B5" s="87"/>
      <c r="C5" s="87"/>
      <c r="D5" s="89"/>
      <c r="E5" s="17">
        <f t="shared" ref="E5:AF5" si="0">(DATE($AH$2,$AW$11,E4))</f>
        <v>44896</v>
      </c>
      <c r="F5" s="17">
        <f t="shared" si="0"/>
        <v>44897</v>
      </c>
      <c r="G5" s="17">
        <f t="shared" si="0"/>
        <v>44898</v>
      </c>
      <c r="H5" s="17">
        <f t="shared" si="0"/>
        <v>44899</v>
      </c>
      <c r="I5" s="17">
        <f t="shared" si="0"/>
        <v>44900</v>
      </c>
      <c r="J5" s="17">
        <f t="shared" si="0"/>
        <v>44901</v>
      </c>
      <c r="K5" s="17">
        <f t="shared" si="0"/>
        <v>44902</v>
      </c>
      <c r="L5" s="17">
        <f t="shared" si="0"/>
        <v>44903</v>
      </c>
      <c r="M5" s="17">
        <f t="shared" si="0"/>
        <v>44904</v>
      </c>
      <c r="N5" s="17">
        <f t="shared" si="0"/>
        <v>44905</v>
      </c>
      <c r="O5" s="17">
        <f t="shared" si="0"/>
        <v>44906</v>
      </c>
      <c r="P5" s="17">
        <f t="shared" si="0"/>
        <v>44907</v>
      </c>
      <c r="Q5" s="17">
        <f t="shared" si="0"/>
        <v>44908</v>
      </c>
      <c r="R5" s="17">
        <f t="shared" si="0"/>
        <v>44909</v>
      </c>
      <c r="S5" s="17">
        <f t="shared" si="0"/>
        <v>44910</v>
      </c>
      <c r="T5" s="17">
        <f t="shared" si="0"/>
        <v>44911</v>
      </c>
      <c r="U5" s="17">
        <f t="shared" si="0"/>
        <v>44912</v>
      </c>
      <c r="V5" s="17">
        <f t="shared" si="0"/>
        <v>44913</v>
      </c>
      <c r="W5" s="17">
        <f t="shared" si="0"/>
        <v>44914</v>
      </c>
      <c r="X5" s="17">
        <f t="shared" si="0"/>
        <v>44915</v>
      </c>
      <c r="Y5" s="17">
        <f t="shared" si="0"/>
        <v>44916</v>
      </c>
      <c r="Z5" s="17">
        <f t="shared" si="0"/>
        <v>44917</v>
      </c>
      <c r="AA5" s="17">
        <f t="shared" si="0"/>
        <v>44918</v>
      </c>
      <c r="AB5" s="17">
        <f t="shared" si="0"/>
        <v>44919</v>
      </c>
      <c r="AC5" s="17">
        <f t="shared" si="0"/>
        <v>44920</v>
      </c>
      <c r="AD5" s="17">
        <f t="shared" si="0"/>
        <v>44921</v>
      </c>
      <c r="AE5" s="17">
        <f t="shared" si="0"/>
        <v>44922</v>
      </c>
      <c r="AF5" s="17">
        <f t="shared" si="0"/>
        <v>44923</v>
      </c>
      <c r="AG5" s="18">
        <f>IF(ISERROR(DATE($AH$2,$AW$11,AG4)),"",(DATE($AH$2,$AW$11,AG4)))</f>
        <v>44924</v>
      </c>
      <c r="AH5" s="18">
        <f>IF(ISERROR(DATE($AH$2,$AW$11,AH4)),"",(DATE($AH$2,$AW$11,AH4)))</f>
        <v>44925</v>
      </c>
      <c r="AI5" s="18">
        <f>IF(ISERROR(DATE($AH$2,$AW$11,AI4)),"",(DATE($AH$2,$AW$11,AI4)))</f>
        <v>44926</v>
      </c>
      <c r="AJ5" s="91"/>
      <c r="AK5" s="93"/>
    </row>
    <row r="6" spans="1:55" ht="29.4" customHeight="1" thickBot="1" x14ac:dyDescent="0.35">
      <c r="A6" s="77"/>
      <c r="B6" s="19" t="s">
        <v>68</v>
      </c>
      <c r="C6" s="45" t="s">
        <v>43</v>
      </c>
      <c r="D6" s="4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8"/>
      <c r="AK6" s="71">
        <f t="shared" ref="AK6:AK7" si="1">SUM(E6:AJ6)</f>
        <v>0</v>
      </c>
    </row>
    <row r="7" spans="1:55" ht="15" thickBot="1" x14ac:dyDescent="0.35">
      <c r="A7" s="41"/>
      <c r="B7" s="20" t="s">
        <v>51</v>
      </c>
      <c r="C7" s="105" t="s">
        <v>56</v>
      </c>
      <c r="D7" s="105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3" t="s">
        <v>51</v>
      </c>
      <c r="AK7" s="71">
        <f t="shared" si="1"/>
        <v>0</v>
      </c>
    </row>
    <row r="8" spans="1:55" ht="15" thickBot="1" x14ac:dyDescent="0.35">
      <c r="A8" s="106" t="s">
        <v>54</v>
      </c>
      <c r="B8" s="107"/>
      <c r="C8" s="107"/>
      <c r="D8" s="107"/>
      <c r="E8" s="71">
        <f t="shared" ref="E8:AK8" si="2">SUM(E6:E7)</f>
        <v>0</v>
      </c>
      <c r="F8" s="71">
        <f t="shared" si="2"/>
        <v>0</v>
      </c>
      <c r="G8" s="71">
        <f t="shared" si="2"/>
        <v>0</v>
      </c>
      <c r="H8" s="71">
        <f t="shared" si="2"/>
        <v>0</v>
      </c>
      <c r="I8" s="71">
        <f t="shared" si="2"/>
        <v>0</v>
      </c>
      <c r="J8" s="71">
        <f t="shared" si="2"/>
        <v>0</v>
      </c>
      <c r="K8" s="71">
        <f t="shared" si="2"/>
        <v>0</v>
      </c>
      <c r="L8" s="71">
        <f t="shared" si="2"/>
        <v>0</v>
      </c>
      <c r="M8" s="71">
        <f t="shared" si="2"/>
        <v>0</v>
      </c>
      <c r="N8" s="71">
        <f t="shared" si="2"/>
        <v>0</v>
      </c>
      <c r="O8" s="71">
        <f t="shared" si="2"/>
        <v>0</v>
      </c>
      <c r="P8" s="71">
        <f t="shared" si="2"/>
        <v>0</v>
      </c>
      <c r="Q8" s="71">
        <f t="shared" si="2"/>
        <v>0</v>
      </c>
      <c r="R8" s="71">
        <f t="shared" si="2"/>
        <v>0</v>
      </c>
      <c r="S8" s="71">
        <f t="shared" si="2"/>
        <v>0</v>
      </c>
      <c r="T8" s="71">
        <f t="shared" si="2"/>
        <v>0</v>
      </c>
      <c r="U8" s="71">
        <f t="shared" si="2"/>
        <v>0</v>
      </c>
      <c r="V8" s="71">
        <f t="shared" si="2"/>
        <v>0</v>
      </c>
      <c r="W8" s="71">
        <f t="shared" si="2"/>
        <v>0</v>
      </c>
      <c r="X8" s="71">
        <f t="shared" si="2"/>
        <v>0</v>
      </c>
      <c r="Y8" s="71">
        <f t="shared" si="2"/>
        <v>0</v>
      </c>
      <c r="Z8" s="71">
        <f t="shared" si="2"/>
        <v>0</v>
      </c>
      <c r="AA8" s="71">
        <f t="shared" si="2"/>
        <v>0</v>
      </c>
      <c r="AB8" s="71">
        <f t="shared" si="2"/>
        <v>0</v>
      </c>
      <c r="AC8" s="71">
        <f t="shared" si="2"/>
        <v>0</v>
      </c>
      <c r="AD8" s="71">
        <f t="shared" si="2"/>
        <v>0</v>
      </c>
      <c r="AE8" s="71">
        <f t="shared" si="2"/>
        <v>0</v>
      </c>
      <c r="AF8" s="71">
        <f t="shared" si="2"/>
        <v>0</v>
      </c>
      <c r="AG8" s="71">
        <f t="shared" si="2"/>
        <v>0</v>
      </c>
      <c r="AH8" s="71">
        <f t="shared" si="2"/>
        <v>0</v>
      </c>
      <c r="AI8" s="71">
        <f t="shared" si="2"/>
        <v>0</v>
      </c>
      <c r="AJ8" s="71">
        <f t="shared" si="2"/>
        <v>0</v>
      </c>
      <c r="AK8" s="71">
        <f t="shared" si="2"/>
        <v>0</v>
      </c>
    </row>
    <row r="9" spans="1:55" ht="11.25" customHeight="1" thickBot="1" x14ac:dyDescent="0.35"/>
    <row r="10" spans="1:55" ht="14.4" customHeight="1" x14ac:dyDescent="0.3">
      <c r="A10" s="108" t="s">
        <v>14</v>
      </c>
      <c r="B10" s="109"/>
      <c r="C10" s="109"/>
      <c r="D10" s="110"/>
      <c r="E10" s="11"/>
    </row>
    <row r="11" spans="1:55" ht="15" thickBot="1" x14ac:dyDescent="0.35">
      <c r="A11" s="111"/>
      <c r="B11" s="112"/>
      <c r="C11" s="112"/>
      <c r="D11" s="113"/>
      <c r="E11" s="11"/>
      <c r="AR11" s="26" t="s">
        <v>43</v>
      </c>
      <c r="AS11" s="27"/>
      <c r="AT11" s="27"/>
      <c r="AU11" s="26" t="s">
        <v>43</v>
      </c>
      <c r="AV11" s="27"/>
      <c r="AW11" s="27">
        <f>MONTH(DATEVALUE(Z2&amp;" 1"))</f>
        <v>12</v>
      </c>
      <c r="AX11" s="81" t="s">
        <v>22</v>
      </c>
      <c r="AY11" s="82"/>
      <c r="AZ11" s="82"/>
      <c r="BA11" s="82"/>
      <c r="BB11" s="83"/>
      <c r="BC11" s="28">
        <f>DATE($AH$2,1,1)</f>
        <v>44562</v>
      </c>
    </row>
    <row r="12" spans="1:55" ht="15" thickBot="1" x14ac:dyDescent="0.35">
      <c r="A12" s="51"/>
      <c r="B12" s="75" t="s">
        <v>63</v>
      </c>
      <c r="C12" s="75" t="s">
        <v>63</v>
      </c>
      <c r="D12" s="76" t="s">
        <v>63</v>
      </c>
      <c r="E12" s="48"/>
      <c r="AR12" s="29" t="s">
        <v>44</v>
      </c>
      <c r="AS12" s="27"/>
      <c r="AT12" s="27"/>
      <c r="AU12" s="27">
        <v>2021</v>
      </c>
      <c r="AV12" s="27"/>
      <c r="AW12" s="27"/>
      <c r="AX12" s="81" t="s">
        <v>23</v>
      </c>
      <c r="AY12" s="82"/>
      <c r="AZ12" s="82"/>
      <c r="BA12" s="82"/>
      <c r="BB12" s="83"/>
      <c r="BC12" s="28">
        <f>DATE($AH$2,1,6)</f>
        <v>44567</v>
      </c>
    </row>
    <row r="13" spans="1:55" ht="14.4" customHeight="1" thickBot="1" x14ac:dyDescent="0.35">
      <c r="A13" s="13" t="s">
        <v>65</v>
      </c>
      <c r="B13" s="58"/>
      <c r="C13" s="74"/>
      <c r="D13" s="65"/>
      <c r="E13" s="7"/>
      <c r="AR13" s="29" t="s">
        <v>45</v>
      </c>
      <c r="AS13" s="27"/>
      <c r="AT13" s="27"/>
      <c r="AU13" s="27">
        <v>2022</v>
      </c>
      <c r="AV13" s="27"/>
      <c r="AW13" s="27"/>
      <c r="AX13" s="55" t="s">
        <v>24</v>
      </c>
      <c r="AY13" s="56"/>
      <c r="AZ13" s="56"/>
      <c r="BA13" s="56"/>
      <c r="BB13" s="57"/>
      <c r="BC13" s="28">
        <f>BC14-3</f>
        <v>44666</v>
      </c>
    </row>
    <row r="14" spans="1:55" x14ac:dyDescent="0.3">
      <c r="A14" s="49" t="s">
        <v>15</v>
      </c>
      <c r="B14" s="59"/>
      <c r="C14" s="59"/>
      <c r="D14" s="66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R14" s="29" t="s">
        <v>46</v>
      </c>
      <c r="AS14" s="27"/>
      <c r="AT14" s="27"/>
      <c r="AU14" s="27">
        <v>2023</v>
      </c>
      <c r="AV14" s="27"/>
      <c r="AW14" s="27"/>
      <c r="AX14" s="55" t="s">
        <v>34</v>
      </c>
      <c r="AY14" s="56"/>
      <c r="AZ14" s="56"/>
      <c r="BA14" s="56"/>
      <c r="BB14" s="57"/>
      <c r="BC14" s="28">
        <f>DOLLAR(("4/"&amp;AH2)/7+MOD(19*MOD($AH$2,19)-7,30)*14%,)*7-5</f>
        <v>44669</v>
      </c>
    </row>
    <row r="15" spans="1:55" x14ac:dyDescent="0.3">
      <c r="A15" s="6" t="s">
        <v>16</v>
      </c>
      <c r="B15" s="60"/>
      <c r="C15" s="60"/>
      <c r="D15" s="67"/>
      <c r="E15" s="8"/>
      <c r="Q15" s="5" t="s">
        <v>39</v>
      </c>
      <c r="AR15" s="29" t="s">
        <v>47</v>
      </c>
      <c r="AS15" s="27"/>
      <c r="AT15" s="27"/>
      <c r="AU15" s="27"/>
      <c r="AV15" s="27"/>
      <c r="AW15" s="27"/>
      <c r="AX15" s="55" t="s">
        <v>25</v>
      </c>
      <c r="AY15" s="56"/>
      <c r="AZ15" s="56"/>
      <c r="BA15" s="56"/>
      <c r="BB15" s="57"/>
      <c r="BC15" s="28">
        <f>DATE($AH$2,5,1)</f>
        <v>44682</v>
      </c>
    </row>
    <row r="16" spans="1:55" x14ac:dyDescent="0.3">
      <c r="A16" s="6" t="s">
        <v>17</v>
      </c>
      <c r="B16" s="60"/>
      <c r="C16" s="60"/>
      <c r="D16" s="67"/>
      <c r="E16" s="8"/>
      <c r="AR16" s="29" t="s">
        <v>48</v>
      </c>
      <c r="AS16" s="27"/>
      <c r="AT16" s="27"/>
      <c r="AU16" s="27"/>
      <c r="AV16" s="27"/>
      <c r="AW16" s="27"/>
      <c r="AX16" s="55" t="s">
        <v>26</v>
      </c>
      <c r="AY16" s="56"/>
      <c r="AZ16" s="56"/>
      <c r="BA16" s="56"/>
      <c r="BB16" s="57"/>
      <c r="BC16" s="28">
        <f>DATE($AH$2,5,8)</f>
        <v>44689</v>
      </c>
    </row>
    <row r="17" spans="1:55" x14ac:dyDescent="0.3">
      <c r="A17" s="6" t="s">
        <v>42</v>
      </c>
      <c r="B17" s="60"/>
      <c r="C17" s="60"/>
      <c r="D17" s="67"/>
      <c r="M17" s="22"/>
      <c r="N17" s="22"/>
      <c r="O17" s="22"/>
      <c r="P17" s="22"/>
      <c r="Q17" s="23"/>
      <c r="R17" s="23"/>
      <c r="S17" s="23"/>
      <c r="T17" s="23"/>
      <c r="U17" s="23"/>
      <c r="V17" s="23"/>
      <c r="W17" s="102"/>
      <c r="X17" s="102"/>
      <c r="Y17" s="102"/>
      <c r="AR17" s="29" t="s">
        <v>49</v>
      </c>
      <c r="AS17" s="27"/>
      <c r="AT17" s="27"/>
      <c r="AU17" s="27"/>
      <c r="AV17" s="27"/>
      <c r="AW17" s="27"/>
      <c r="AX17" s="55" t="s">
        <v>27</v>
      </c>
      <c r="AY17" s="56"/>
      <c r="AZ17" s="56"/>
      <c r="BA17" s="56"/>
      <c r="BB17" s="57"/>
      <c r="BC17" s="28">
        <f>DATE($AH$2,7,5)</f>
        <v>44747</v>
      </c>
    </row>
    <row r="18" spans="1:55" x14ac:dyDescent="0.3">
      <c r="A18" s="6" t="s">
        <v>18</v>
      </c>
      <c r="B18" s="60"/>
      <c r="C18" s="60"/>
      <c r="D18" s="67"/>
      <c r="M18" s="22"/>
      <c r="N18" s="22"/>
      <c r="O18" s="22"/>
      <c r="P18" s="22"/>
      <c r="Q18" s="23"/>
      <c r="R18" s="23"/>
      <c r="S18" s="23"/>
      <c r="T18" s="23"/>
      <c r="U18" s="23"/>
      <c r="V18" s="23"/>
      <c r="W18" s="23"/>
      <c r="X18" s="23"/>
      <c r="Y18" s="23"/>
      <c r="AF18" s="53"/>
      <c r="AG18" s="53"/>
      <c r="AH18" s="53"/>
      <c r="AI18" s="53"/>
      <c r="AJ18" s="53"/>
      <c r="AR18" s="29" t="s">
        <v>50</v>
      </c>
      <c r="AS18" s="27"/>
      <c r="AT18" s="27"/>
      <c r="AU18" s="26" t="s">
        <v>43</v>
      </c>
      <c r="AV18" s="27"/>
      <c r="AW18" s="27"/>
      <c r="AX18" s="55" t="s">
        <v>28</v>
      </c>
      <c r="AY18" s="56"/>
      <c r="AZ18" s="56"/>
      <c r="BA18" s="56"/>
      <c r="BB18" s="57"/>
      <c r="BC18" s="28">
        <f>DATE($AH$2,8,29)</f>
        <v>44802</v>
      </c>
    </row>
    <row r="19" spans="1:55" x14ac:dyDescent="0.3">
      <c r="A19" s="6" t="s">
        <v>19</v>
      </c>
      <c r="B19" s="60"/>
      <c r="C19" s="60"/>
      <c r="D19" s="67"/>
      <c r="W19" s="23"/>
      <c r="X19" s="23"/>
      <c r="Y19" s="23"/>
      <c r="AR19" s="27"/>
      <c r="AS19" s="27"/>
      <c r="AT19" s="27"/>
      <c r="AU19" s="30" t="s">
        <v>4</v>
      </c>
      <c r="AV19" s="27"/>
      <c r="AW19" s="27"/>
      <c r="AX19" s="55" t="s">
        <v>29</v>
      </c>
      <c r="AY19" s="56"/>
      <c r="AZ19" s="56"/>
      <c r="BA19" s="56"/>
      <c r="BB19" s="57"/>
      <c r="BC19" s="28">
        <f>DATE($AH$2,9,1)</f>
        <v>44805</v>
      </c>
    </row>
    <row r="20" spans="1:55" x14ac:dyDescent="0.3">
      <c r="A20" s="6" t="s">
        <v>20</v>
      </c>
      <c r="B20" s="61"/>
      <c r="C20" s="61"/>
      <c r="D20" s="68"/>
      <c r="E20" s="9"/>
      <c r="AR20" s="27"/>
      <c r="AS20" s="27"/>
      <c r="AT20" s="27"/>
      <c r="AU20" s="30" t="s">
        <v>5</v>
      </c>
      <c r="AV20" s="27"/>
      <c r="AW20" s="27"/>
      <c r="AX20" s="55" t="s">
        <v>30</v>
      </c>
      <c r="AY20" s="56"/>
      <c r="AZ20" s="56"/>
      <c r="BA20" s="56"/>
      <c r="BB20" s="57"/>
      <c r="BC20" s="28">
        <f>DATE($AH$2,9,15)</f>
        <v>44819</v>
      </c>
    </row>
    <row r="21" spans="1:55" ht="15" thickBot="1" x14ac:dyDescent="0.35">
      <c r="A21" s="50" t="s">
        <v>21</v>
      </c>
      <c r="B21" s="62"/>
      <c r="C21" s="62"/>
      <c r="D21" s="69"/>
      <c r="E21" s="9"/>
      <c r="X21" s="52"/>
      <c r="Y21" s="52"/>
      <c r="AA21" s="52"/>
      <c r="AD21" s="52"/>
      <c r="AR21" s="27"/>
      <c r="AS21" s="27"/>
      <c r="AT21" s="27"/>
      <c r="AU21" s="30" t="s">
        <v>6</v>
      </c>
      <c r="AV21" s="27"/>
      <c r="AW21" s="27"/>
      <c r="AX21" s="55" t="s">
        <v>31</v>
      </c>
      <c r="AY21" s="56"/>
      <c r="AZ21" s="56"/>
      <c r="BA21" s="56"/>
      <c r="BB21" s="57"/>
      <c r="BC21" s="28">
        <f>DATE($AH$2,11,1)</f>
        <v>44866</v>
      </c>
    </row>
    <row r="22" spans="1:55" ht="15" thickBot="1" x14ac:dyDescent="0.35">
      <c r="A22" s="14" t="s">
        <v>53</v>
      </c>
      <c r="B22" s="64">
        <f>SUM(B14:B21)</f>
        <v>0</v>
      </c>
      <c r="C22" s="64">
        <f t="shared" ref="C22:D22" si="3">SUM(C14:C21)</f>
        <v>0</v>
      </c>
      <c r="D22" s="70">
        <f t="shared" si="3"/>
        <v>0</v>
      </c>
      <c r="E22" s="12"/>
      <c r="X22" s="53"/>
      <c r="AA22" s="53"/>
      <c r="AR22" s="31"/>
      <c r="AS22" s="31"/>
      <c r="AT22" s="31"/>
      <c r="AU22" s="30" t="s">
        <v>7</v>
      </c>
      <c r="AV22" s="27"/>
      <c r="AW22" s="32"/>
      <c r="AX22" s="55" t="s">
        <v>32</v>
      </c>
      <c r="AY22" s="56"/>
      <c r="AZ22" s="56"/>
      <c r="BA22" s="56"/>
      <c r="BB22" s="57"/>
      <c r="BC22" s="28">
        <f>DATE($AH$2,11,17)</f>
        <v>44882</v>
      </c>
    </row>
    <row r="23" spans="1:55" ht="15" thickBot="1" x14ac:dyDescent="0.35">
      <c r="A23" s="46"/>
      <c r="B23" s="47"/>
      <c r="C23" s="47"/>
      <c r="D23" s="12"/>
      <c r="E23" s="12"/>
      <c r="X23" s="53"/>
      <c r="AA23" s="53"/>
      <c r="AR23" s="27"/>
      <c r="AS23" s="27"/>
      <c r="AT23" s="27"/>
      <c r="AU23" s="30" t="s">
        <v>8</v>
      </c>
      <c r="AV23" s="27"/>
      <c r="AW23" s="32"/>
      <c r="AX23" s="55" t="s">
        <v>37</v>
      </c>
      <c r="AY23" s="56"/>
      <c r="AZ23" s="56"/>
      <c r="BA23" s="56"/>
      <c r="BB23" s="57"/>
      <c r="BC23" s="28">
        <f>DATE($AH$2,12,24)</f>
        <v>44919</v>
      </c>
    </row>
    <row r="24" spans="1:55" s="21" customFormat="1" ht="27.6" x14ac:dyDescent="0.3">
      <c r="A24" s="40" t="s">
        <v>58</v>
      </c>
      <c r="B24" s="103"/>
      <c r="C24" s="104"/>
      <c r="D24" s="10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4"/>
      <c r="Y24" s="5"/>
      <c r="Z24" s="5"/>
      <c r="AA24" s="52"/>
      <c r="AB24" s="5"/>
      <c r="AC24" s="5"/>
      <c r="AD24" s="52"/>
      <c r="AE24" s="5"/>
      <c r="AF24" s="5"/>
      <c r="AG24" s="5"/>
      <c r="AH24" s="5"/>
      <c r="AI24" s="5"/>
      <c r="AJ24" s="5"/>
      <c r="AK24" s="5"/>
      <c r="AR24" s="27"/>
      <c r="AS24" s="27"/>
      <c r="AT24" s="27"/>
      <c r="AU24" s="30" t="s">
        <v>9</v>
      </c>
      <c r="AV24" s="31"/>
      <c r="AW24" s="33"/>
      <c r="AX24" s="55" t="s">
        <v>33</v>
      </c>
      <c r="AY24" s="56"/>
      <c r="AZ24" s="56"/>
      <c r="BA24" s="56"/>
      <c r="BB24" s="57"/>
      <c r="BC24" s="28">
        <f>DATE($AH$2,12,25)</f>
        <v>44920</v>
      </c>
    </row>
    <row r="25" spans="1:55" ht="51" customHeight="1" thickBot="1" x14ac:dyDescent="0.35">
      <c r="A25" s="42" t="s">
        <v>40</v>
      </c>
      <c r="B25" s="94"/>
      <c r="C25" s="95"/>
      <c r="X25" s="52"/>
      <c r="AR25" s="27"/>
      <c r="AS25" s="27"/>
      <c r="AT25" s="27"/>
      <c r="AU25" s="30" t="s">
        <v>36</v>
      </c>
      <c r="AV25" s="27"/>
      <c r="AW25" s="32"/>
      <c r="AX25" s="34" t="s">
        <v>38</v>
      </c>
      <c r="AY25" s="35"/>
      <c r="AZ25" s="35"/>
      <c r="BA25" s="35"/>
      <c r="BB25" s="36"/>
      <c r="BC25" s="28">
        <f>DATE($AH$2,12,26)</f>
        <v>44921</v>
      </c>
    </row>
    <row r="26" spans="1:55" ht="26.25" customHeight="1" x14ac:dyDescent="0.3">
      <c r="A26" s="40" t="s">
        <v>60</v>
      </c>
      <c r="B26" s="96"/>
      <c r="C26" s="97"/>
      <c r="X26" s="52"/>
      <c r="AR26" s="27"/>
      <c r="AS26" s="27"/>
      <c r="AT26" s="27"/>
      <c r="AU26" s="30" t="s">
        <v>10</v>
      </c>
      <c r="AV26" s="27"/>
      <c r="AW26" s="32"/>
      <c r="AX26" s="37"/>
      <c r="AY26" s="37"/>
      <c r="AZ26" s="37"/>
      <c r="BA26" s="37"/>
      <c r="BB26" s="37"/>
      <c r="BC26" s="38"/>
    </row>
    <row r="27" spans="1:55" ht="51" customHeight="1" thickBot="1" x14ac:dyDescent="0.35">
      <c r="A27" s="43" t="s">
        <v>59</v>
      </c>
      <c r="B27" s="98"/>
      <c r="C27" s="99"/>
      <c r="X27" s="52"/>
      <c r="AR27" s="27"/>
      <c r="AS27" s="27"/>
      <c r="AT27" s="27"/>
      <c r="AU27" s="30" t="s">
        <v>41</v>
      </c>
      <c r="AV27" s="27"/>
      <c r="AW27" s="27"/>
      <c r="AX27" s="27"/>
      <c r="AY27" s="39"/>
      <c r="AZ27" s="27"/>
      <c r="BA27" s="27"/>
      <c r="BB27" s="27"/>
      <c r="BC27" s="39"/>
    </row>
    <row r="28" spans="1:55" ht="25.95" customHeight="1" x14ac:dyDescent="0.3">
      <c r="A28" s="100" t="s">
        <v>57</v>
      </c>
      <c r="B28" s="100"/>
      <c r="C28" s="100"/>
      <c r="D28" s="24"/>
      <c r="X28" s="52"/>
      <c r="Y28" s="53"/>
      <c r="Z28" s="53"/>
      <c r="AR28" s="27"/>
      <c r="AS28" s="27"/>
      <c r="AT28" s="27"/>
      <c r="AU28" s="30" t="s">
        <v>11</v>
      </c>
      <c r="AV28" s="27"/>
      <c r="AW28" s="27"/>
      <c r="AX28" s="27"/>
      <c r="AY28" s="27"/>
      <c r="AZ28" s="27"/>
      <c r="BA28" s="27"/>
      <c r="BB28" s="27"/>
      <c r="BC28" s="27"/>
    </row>
    <row r="29" spans="1:55" ht="24" customHeight="1" x14ac:dyDescent="0.3">
      <c r="E29" s="22"/>
      <c r="F29" s="22"/>
      <c r="G29" s="22"/>
      <c r="H29" s="22"/>
      <c r="I29" s="22"/>
      <c r="J29" s="22"/>
      <c r="K29" s="22"/>
      <c r="AR29" s="27"/>
      <c r="AS29" s="27"/>
      <c r="AT29" s="27"/>
      <c r="AU29" s="30" t="s">
        <v>12</v>
      </c>
      <c r="AV29" s="27"/>
      <c r="AW29" s="27"/>
      <c r="AX29" s="27"/>
      <c r="AY29" s="27"/>
      <c r="AZ29" s="27"/>
      <c r="BA29" s="27"/>
      <c r="BB29" s="27"/>
      <c r="BC29" s="27"/>
    </row>
    <row r="30" spans="1:55" ht="36.75" customHeight="1" x14ac:dyDescent="0.3">
      <c r="D30" s="22"/>
      <c r="E30" s="22"/>
      <c r="F30" s="22"/>
      <c r="G30" s="22"/>
      <c r="H30" s="22"/>
      <c r="I30" s="22"/>
      <c r="J30" s="22"/>
      <c r="K30" s="22"/>
      <c r="AR30" s="27"/>
      <c r="AS30" s="27"/>
      <c r="AT30" s="27"/>
      <c r="AU30" s="30" t="s">
        <v>13</v>
      </c>
      <c r="AV30" s="27"/>
      <c r="AW30" s="27"/>
      <c r="AX30" s="27"/>
      <c r="AY30" s="27"/>
      <c r="AZ30" s="27"/>
      <c r="BA30" s="27"/>
      <c r="BB30" s="27"/>
      <c r="BC30" s="27"/>
    </row>
    <row r="31" spans="1:55" ht="24" customHeight="1" x14ac:dyDescent="0.3">
      <c r="D31" s="23"/>
      <c r="E31" s="23"/>
      <c r="F31" s="23"/>
      <c r="G31" s="23"/>
      <c r="H31" s="23"/>
      <c r="I31" s="23"/>
      <c r="J31" s="23"/>
      <c r="K31" s="23"/>
    </row>
    <row r="49" spans="8:8" x14ac:dyDescent="0.3">
      <c r="H49" s="25"/>
    </row>
  </sheetData>
  <dataConsolidate/>
  <mergeCells count="25">
    <mergeCell ref="B25:C25"/>
    <mergeCell ref="B26:C26"/>
    <mergeCell ref="B27:C27"/>
    <mergeCell ref="A28:C28"/>
    <mergeCell ref="B1:AK1"/>
    <mergeCell ref="W17:Y17"/>
    <mergeCell ref="B24:C24"/>
    <mergeCell ref="C7:D7"/>
    <mergeCell ref="A8:D8"/>
    <mergeCell ref="A10:D11"/>
    <mergeCell ref="A2:L2"/>
    <mergeCell ref="M2:O2"/>
    <mergeCell ref="P2:W2"/>
    <mergeCell ref="X2:Y2"/>
    <mergeCell ref="Z2:AE2"/>
    <mergeCell ref="AF2:AG2"/>
    <mergeCell ref="AH2:AK2"/>
    <mergeCell ref="AX11:BB11"/>
    <mergeCell ref="AX12:BB12"/>
    <mergeCell ref="A4:A5"/>
    <mergeCell ref="B4:B5"/>
    <mergeCell ref="C4:C5"/>
    <mergeCell ref="D4:D5"/>
    <mergeCell ref="AJ4:AJ5"/>
    <mergeCell ref="AK4:AK5"/>
  </mergeCells>
  <conditionalFormatting sqref="E4:AI7">
    <cfRule type="expression" dxfId="1" priority="232">
      <formula>OR(WEEKDAY(E$5,2)=6,WEEKDAY(E$5,2)=7)</formula>
    </cfRule>
    <cfRule type="expression" dxfId="0" priority="233">
      <formula>VLOOKUP(E$5,$BC$11:$BC$25,1,0)</formula>
    </cfRule>
  </conditionalFormatting>
  <dataValidations count="3">
    <dataValidation type="list" allowBlank="1" showInputMessage="1" showErrorMessage="1" sqref="AH2:AK2">
      <formula1>$AU$11:$AU$14</formula1>
    </dataValidation>
    <dataValidation type="list" showInputMessage="1" showErrorMessage="1" sqref="C6">
      <formula1>$AR$11:$AR$18</formula1>
    </dataValidation>
    <dataValidation type="list" allowBlank="1" showInputMessage="1" showErrorMessage="1" sqref="Z2:AE2">
      <formula1>$AU$18:$AU$30</formula1>
    </dataValidation>
  </dataValidations>
  <pageMargins left="0.23622047244094491" right="0.23622047244094491" top="0.74803149606299213" bottom="0.74803149606299213" header="0.31496062992125984" footer="0.31496062992125984"/>
  <pageSetup paperSize="9" scale="5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9"/>
  <sheetViews>
    <sheetView tabSelected="1" zoomScaleNormal="100" workbookViewId="0">
      <selection activeCell="S15" sqref="S15"/>
    </sheetView>
  </sheetViews>
  <sheetFormatPr defaultColWidth="9.109375" defaultRowHeight="14.4" x14ac:dyDescent="0.3"/>
  <cols>
    <col min="1" max="16384" width="9.109375" style="1"/>
  </cols>
  <sheetData>
    <row r="1" spans="1:15" ht="15" customHeight="1" x14ac:dyDescent="0.3">
      <c r="A1" s="124" t="s">
        <v>69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x14ac:dyDescent="0.3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3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x14ac:dyDescent="0.3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x14ac:dyDescent="0.3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5" x14ac:dyDescent="0.3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</row>
    <row r="7" spans="1:15" x14ac:dyDescent="0.3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</row>
    <row r="8" spans="1:15" x14ac:dyDescent="0.3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15" x14ac:dyDescent="0.3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</row>
    <row r="10" spans="1:15" x14ac:dyDescent="0.3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</row>
    <row r="11" spans="1:15" x14ac:dyDescent="0.3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</row>
    <row r="12" spans="1:15" x14ac:dyDescent="0.3">
      <c r="A12" s="124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</row>
    <row r="13" spans="1:15" x14ac:dyDescent="0.3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</row>
    <row r="14" spans="1:15" x14ac:dyDescent="0.3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</row>
    <row r="15" spans="1:15" x14ac:dyDescent="0.3">
      <c r="A15" s="124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</row>
    <row r="16" spans="1:15" x14ac:dyDescent="0.3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</row>
    <row r="17" spans="1:15" x14ac:dyDescent="0.3">
      <c r="A17" s="124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</row>
    <row r="18" spans="1:15" x14ac:dyDescent="0.3">
      <c r="A18" s="124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</row>
    <row r="19" spans="1:15" x14ac:dyDescent="0.3">
      <c r="A19" s="124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</row>
    <row r="20" spans="1:15" x14ac:dyDescent="0.3">
      <c r="A20" s="124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</row>
    <row r="21" spans="1:15" x14ac:dyDescent="0.3">
      <c r="A21" s="124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</row>
    <row r="22" spans="1:15" x14ac:dyDescent="0.3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</row>
    <row r="23" spans="1:15" x14ac:dyDescent="0.3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</row>
    <row r="24" spans="1:15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4"/>
    </row>
    <row r="25" spans="1:15" x14ac:dyDescent="0.3">
      <c r="A25" s="125" t="s">
        <v>66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</row>
    <row r="26" spans="1:15" x14ac:dyDescent="0.3">
      <c r="A26" s="125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</row>
    <row r="27" spans="1:15" x14ac:dyDescent="0.3">
      <c r="A27" s="125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</row>
    <row r="28" spans="1:15" x14ac:dyDescent="0.3">
      <c r="A28" s="125"/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</row>
    <row r="29" spans="1:15" x14ac:dyDescent="0.3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</row>
    <row r="30" spans="1:15" x14ac:dyDescent="0.3">
      <c r="A30" s="125"/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</row>
    <row r="31" spans="1:15" x14ac:dyDescent="0.3">
      <c r="A31" s="125"/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</row>
    <row r="32" spans="1:15" x14ac:dyDescent="0.3">
      <c r="A32" s="125"/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</row>
    <row r="33" spans="1:15" x14ac:dyDescent="0.3">
      <c r="A33" s="125"/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</row>
    <row r="34" spans="1:15" x14ac:dyDescent="0.3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x14ac:dyDescent="0.3">
      <c r="A35" s="125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</row>
    <row r="36" spans="1:15" x14ac:dyDescent="0.3">
      <c r="A36" s="125"/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</row>
    <row r="37" spans="1:15" x14ac:dyDescent="0.3">
      <c r="A37" s="125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</row>
    <row r="38" spans="1:15" x14ac:dyDescent="0.3">
      <c r="A38" s="125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</row>
    <row r="39" spans="1:15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5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5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5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5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5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5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5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5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</sheetData>
  <mergeCells count="2">
    <mergeCell ref="A1:O23"/>
    <mergeCell ref="A25:O38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PV - verzia B</vt:lpstr>
      <vt:lpstr>Návod na používanie PV</vt:lpstr>
      <vt:lpstr>'PV - verzia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2021-07-07T08:13:43Z</dcterms:created>
  <dcterms:modified xsi:type="dcterms:W3CDTF">2022-12-08T14:27:35Z</dcterms:modified>
</cp:coreProperties>
</file>